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10711"/>
  <workbookPr dateCompatibility="0"/>
  <mc:AlternateContent xmlns:mc="http://schemas.openxmlformats.org/markup-compatibility/2006">
    <mc:Choice Requires="x15">
      <x15ac:absPath xmlns:x15ac="http://schemas.microsoft.com/office/spreadsheetml/2010/11/ac" url="/Users/mat/Desktop/Pilot/Flight Planning/"/>
    </mc:Choice>
  </mc:AlternateContent>
  <xr:revisionPtr revIDLastSave="0" documentId="13_ncr:9_{278B6D30-2611-DA48-84D7-77D8534A8EE4}" xr6:coauthVersionLast="47" xr6:coauthVersionMax="47" xr10:uidLastSave="{00000000-0000-0000-0000-000000000000}"/>
  <bookViews>
    <workbookView xWindow="0" yWindow="0" windowWidth="33600" windowHeight="21000" tabRatio="500" xr2:uid="{00000000-000D-0000-FFFF-FFFF00000000}"/>
  </bookViews>
  <sheets>
    <sheet name="C140" sheetId="9" r:id="rId1"/>
    <sheet name="Hoja1" sheetId="3" state="hidden" r:id="rId2"/>
  </sheets>
  <calcPr calcId="191029"/>
  <extLs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purl.oclc.org/ooxml/spreadsheetml/main">
  <c r="E8" i="9" l="1"/>
  <c r="E7" i="9"/>
  <c r="G7" i="9" s="1"/>
  <c r="G11" i="9"/>
  <c r="G10" i="9"/>
  <c r="G9" i="9"/>
  <c r="J6" i="9"/>
  <c r="G6" i="9"/>
  <c r="K6" i="9" s="1"/>
  <c r="E13" i="9" l="1"/>
  <c r="F13" i="9" s="1"/>
  <c r="J7" i="9"/>
  <c r="J8" i="9" s="1"/>
  <c r="J9" i="9" s="1"/>
  <c r="J10" i="9" s="1"/>
  <c r="J11" i="9" s="1"/>
  <c r="J12" i="9" s="1"/>
  <c r="I6" i="9"/>
  <c r="K7" i="9"/>
  <c r="G8" i="9"/>
  <c r="G13" i="9" s="1"/>
  <c r="F14" i="9" l="1"/>
  <c r="G14" i="9" s="1"/>
  <c r="E15" i="9"/>
  <c r="K8" i="9"/>
  <c r="I7" i="9"/>
  <c r="K9" i="9" l="1"/>
  <c r="I8" i="9"/>
  <c r="K10" i="9" l="1"/>
  <c r="I9" i="9"/>
  <c r="I10" i="9" l="1"/>
  <c r="K11" i="9"/>
  <c r="K12" i="9" l="1"/>
  <c r="I12" i="9" s="1"/>
  <c r="I11" i="9"/>
</calcChain>
</file>

<file path=xl/sharedStrings.xml><?xml version="1.0" encoding="utf-8"?>
<sst xmlns="http://purl.oclc.org/ooxml/spreadsheetml/main" count="52" uniqueCount="48">
  <si>
    <t>Weight</t>
  </si>
  <si>
    <t>Arm</t>
  </si>
  <si>
    <t>Moment</t>
  </si>
  <si>
    <t>Chart Data –</t>
  </si>
  <si>
    <t>--</t>
  </si>
  <si>
    <t>(lbs.)</t>
  </si>
  <si>
    <t>(in.)</t>
  </si>
  <si>
    <t>(lb.-in.)</t>
  </si>
  <si>
    <t>Cum CG</t>
  </si>
  <si>
    <t>Cum Wt</t>
  </si>
  <si>
    <t>Cum Prod</t>
  </si>
  <si>
    <t>Empty weight</t>
  </si>
  <si>
    <t>qt:</t>
  </si>
  <si>
    <t>gal:</t>
  </si>
  <si>
    <t>Loaded Center of Gravity</t>
  </si>
  <si>
    <t>Limits Envelope  Data –</t>
  </si>
  <si>
    <t xml:space="preserve"> &lt;&lt; (decr. with decr. wt.)</t>
  </si>
  <si>
    <t>CG-Norm</t>
  </si>
  <si>
    <t>CG-Utility</t>
  </si>
  <si>
    <t>Utility</t>
  </si>
  <si>
    <t>Conditional formatting data -</t>
  </si>
  <si>
    <t>max. gross</t>
  </si>
  <si>
    <t xml:space="preserve"> lb.</t>
  </si>
  <si>
    <t>aft CG</t>
  </si>
  <si>
    <t xml:space="preserve"> in.</t>
  </si>
  <si>
    <t>max. bag.</t>
  </si>
  <si>
    <t>max. fuel</t>
  </si>
  <si>
    <t xml:space="preserve"> gal.</t>
  </si>
  <si>
    <t>min. fuel</t>
  </si>
  <si>
    <t>max. oil</t>
  </si>
  <si>
    <t xml:space="preserve"> qt.</t>
  </si>
  <si>
    <t>min. oil</t>
  </si>
  <si>
    <t xml:space="preserve">Empty weight and C.G. data comes from your AC current weight &amp; balance records. </t>
  </si>
  <si>
    <t>Va</t>
  </si>
  <si>
    <t>Station arms, load limits, and airspeed limits come from:</t>
  </si>
  <si>
    <t>Weight &amp; Balance Calculations</t>
  </si>
  <si>
    <t>Oil (6 qt. Max., 7.5 lb./gal.)</t>
  </si>
  <si>
    <t>user data in blue fields &gt;&gt;</t>
  </si>
  <si>
    <t>Pilot</t>
  </si>
  <si>
    <t>Co-pilot</t>
  </si>
  <si>
    <t>mph</t>
  </si>
  <si>
    <t>Fuel 25 (23 gallons useable)</t>
  </si>
  <si>
    <t>Baggage Area #1 (80 lb. max.)</t>
  </si>
  <si>
    <t xml:space="preserve">      or Pilot's Operating Handbook [POH] (1946 Model 120 &amp; 140).</t>
  </si>
  <si>
    <t>12.3to14.7</t>
  </si>
  <si>
    <t>Gross Weight (1450 lb. max.)</t>
  </si>
  <si>
    <t xml:space="preserve">Maneuvering speed, Va (mph): </t>
  </si>
  <si>
    <t>Cessna 140 – C-FZHA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</si>
</sst>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$-409]#,##0.00;[Red]\-[$$-409]#,##0.00"/>
    <numFmt numFmtId="165" formatCode="0.0"/>
  </numFmts>
  <fonts count="63" x14ac:knownFonts="1">
    <font>
      <sz val="10"/>
      <name val="Arial"/>
      <family val="2"/>
    </font>
    <font>
      <b/>
      <i/>
      <u/>
      <sz val="10"/>
      <name val="Arial"/>
      <family val="2"/>
    </font>
    <font>
      <b/>
      <i/>
      <sz val="16"/>
      <name val="Arial"/>
      <family val="2"/>
    </font>
    <font>
      <sz val="12"/>
      <name val="Arial"/>
      <family val="2"/>
    </font>
    <font>
      <sz val="12"/>
      <color indexed="55"/>
      <name val="Arial"/>
      <family val="2"/>
    </font>
    <font>
      <sz val="10"/>
      <color indexed="31"/>
      <name val="Arial"/>
      <family val="2"/>
    </font>
    <font>
      <sz val="12"/>
      <color indexed="31"/>
      <name val="Arial"/>
      <family val="2"/>
    </font>
    <font>
      <sz val="10"/>
      <color indexed="8"/>
      <name val="Arial"/>
      <family val="2"/>
    </font>
    <font>
      <b/>
      <sz val="12"/>
      <name val="Arial"/>
      <family val="2"/>
    </font>
    <font>
      <b/>
      <sz val="10"/>
      <color indexed="10"/>
      <name val="Arial"/>
      <family val="2"/>
    </font>
    <font>
      <i/>
      <sz val="10"/>
      <color indexed="19"/>
      <name val="Arial"/>
      <family val="2"/>
    </font>
    <font>
      <b/>
      <sz val="10"/>
      <color indexed="31"/>
      <name val="Arial"/>
      <family val="2"/>
    </font>
    <font>
      <b/>
      <sz val="10"/>
      <color indexed="62"/>
      <name val="Arial"/>
      <family val="2"/>
    </font>
    <font>
      <b/>
      <sz val="12"/>
      <color indexed="62"/>
      <name val="Arial"/>
      <family val="2"/>
    </font>
    <font>
      <sz val="12"/>
      <color indexed="9"/>
      <name val="Arial"/>
      <family val="2"/>
    </font>
    <font>
      <sz val="10"/>
      <color indexed="19"/>
      <name val="Arial"/>
      <family val="2"/>
    </font>
    <font>
      <b/>
      <sz val="12"/>
      <color indexed="10"/>
      <name val="Arial"/>
      <family val="2"/>
    </font>
    <font>
      <b/>
      <sz val="10"/>
      <color indexed="12"/>
      <name val="Arial"/>
      <family val="2"/>
    </font>
    <font>
      <b/>
      <sz val="12"/>
      <color indexed="12"/>
      <name val="Arial"/>
      <family val="2"/>
    </font>
    <font>
      <sz val="10"/>
      <color indexed="49"/>
      <name val="Arial"/>
      <family val="2"/>
    </font>
    <font>
      <sz val="10"/>
      <color indexed="12"/>
      <name val="Arial"/>
      <family val="2"/>
    </font>
    <font>
      <sz val="12"/>
      <color indexed="12"/>
      <name val="Arial"/>
      <family val="2"/>
    </font>
    <font>
      <sz val="10"/>
      <color indexed="10"/>
      <name val="Arial"/>
      <family val="2"/>
    </font>
    <font>
      <sz val="12"/>
      <color indexed="10"/>
      <name val="Arial"/>
      <family val="2"/>
    </font>
    <font>
      <b/>
      <sz val="10"/>
      <color indexed="17"/>
      <name val="Arial"/>
      <family val="2"/>
    </font>
    <font>
      <b/>
      <sz val="12"/>
      <color indexed="17"/>
      <name val="Arial"/>
      <family val="2"/>
    </font>
    <font>
      <sz val="10"/>
      <color indexed="55"/>
      <name val="Arial"/>
      <family val="2"/>
    </font>
    <font>
      <sz val="12"/>
      <color rgb="FF9C0006"/>
      <name val="Calibri"/>
      <family val="2"/>
      <scheme val="minor"/>
    </font>
    <font>
      <sz val="16"/>
      <color theme="0" tint="-0.34998626667073579"/>
      <name val="Calibri"/>
      <family val="2"/>
    </font>
    <font>
      <sz val="12"/>
      <name val="Calibri"/>
      <family val="2"/>
    </font>
    <font>
      <sz val="10"/>
      <name val="Calibri"/>
      <family val="2"/>
    </font>
    <font>
      <sz val="12"/>
      <color rgb="FF9C0006"/>
      <name val="Calibri"/>
      <family val="2"/>
    </font>
    <font>
      <b/>
      <sz val="14"/>
      <color theme="1"/>
      <name val="Calibri"/>
      <family val="2"/>
    </font>
    <font>
      <b/>
      <i/>
      <sz val="14"/>
      <color indexed="16"/>
      <name val="Calibri"/>
      <family val="2"/>
    </font>
    <font>
      <sz val="12"/>
      <color indexed="16"/>
      <name val="Calibri"/>
      <family val="2"/>
    </font>
    <font>
      <b/>
      <sz val="12"/>
      <color indexed="8"/>
      <name val="Calibri"/>
      <family val="2"/>
    </font>
    <font>
      <i/>
      <sz val="10"/>
      <color rgb="FFC00000"/>
      <name val="Calibri"/>
      <family val="2"/>
    </font>
    <font>
      <sz val="10"/>
      <color indexed="8"/>
      <name val="Calibri"/>
      <family val="2"/>
    </font>
    <font>
      <sz val="12"/>
      <color rgb="FFC00000"/>
      <name val="Calibri"/>
      <family val="2"/>
    </font>
    <font>
      <sz val="10"/>
      <color indexed="39"/>
      <name val="Calibri"/>
      <family val="2"/>
    </font>
    <font>
      <sz val="12"/>
      <color indexed="39"/>
      <name val="Calibri"/>
      <family val="2"/>
    </font>
    <font>
      <b/>
      <sz val="10"/>
      <color theme="0"/>
      <name val="Calibri"/>
      <family val="2"/>
    </font>
    <font>
      <b/>
      <sz val="10"/>
      <name val="Calibri"/>
      <family val="2"/>
    </font>
    <font>
      <b/>
      <sz val="12"/>
      <name val="Calibri"/>
      <family val="2"/>
    </font>
    <font>
      <b/>
      <sz val="12"/>
      <color rgb="FFFF0000"/>
      <name val="Calibri"/>
      <family val="2"/>
    </font>
    <font>
      <b/>
      <sz val="10"/>
      <color indexed="10"/>
      <name val="Calibri"/>
      <family val="2"/>
    </font>
    <font>
      <sz val="10"/>
      <color theme="0"/>
      <name val="Calibri"/>
      <family val="2"/>
    </font>
    <font>
      <b/>
      <sz val="12"/>
      <color theme="0"/>
      <name val="Calibri"/>
      <family val="2"/>
    </font>
    <font>
      <sz val="9"/>
      <color theme="0"/>
      <name val="Calibri"/>
      <family val="2"/>
    </font>
    <font>
      <sz val="12"/>
      <color theme="0"/>
      <name val="Calibri"/>
      <family val="2"/>
    </font>
    <font>
      <i/>
      <sz val="10"/>
      <color indexed="63"/>
      <name val="Calibri"/>
      <family val="2"/>
    </font>
    <font>
      <sz val="10"/>
      <color indexed="31"/>
      <name val="Calibri"/>
      <family val="2"/>
    </font>
    <font>
      <u/>
      <sz val="10"/>
      <color indexed="37"/>
      <name val="Calibri"/>
      <family val="2"/>
    </font>
    <font>
      <u/>
      <sz val="10"/>
      <color indexed="31"/>
      <name val="Calibri"/>
      <family val="2"/>
    </font>
    <font>
      <sz val="10"/>
      <color indexed="37"/>
      <name val="Calibri"/>
      <family val="2"/>
    </font>
    <font>
      <u/>
      <sz val="10"/>
      <color indexed="18"/>
      <name val="Calibri"/>
      <family val="2"/>
    </font>
    <font>
      <u/>
      <sz val="10"/>
      <color theme="0"/>
      <name val="Calibri"/>
      <family val="2"/>
    </font>
    <font>
      <sz val="10"/>
      <color indexed="18"/>
      <name val="Calibri"/>
      <family val="2"/>
    </font>
    <font>
      <i/>
      <sz val="10"/>
      <color indexed="25"/>
      <name val="Calibri"/>
      <family val="2"/>
    </font>
    <font>
      <sz val="10"/>
      <color indexed="25"/>
      <name val="Calibri"/>
      <family val="2"/>
    </font>
    <font>
      <i/>
      <sz val="10"/>
      <color theme="0" tint="-0.34998626667073579"/>
      <name val="Calibri"/>
      <family val="2"/>
      <scheme val="minor"/>
    </font>
    <font>
      <u/>
      <sz val="10"/>
      <color rgb="FFC00000"/>
      <name val="Calibri"/>
      <family val="2"/>
    </font>
    <font>
      <sz val="10"/>
      <color rgb="FFC0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FFC7CE"/>
        <bgColor indexed="64"/>
      </patternFill>
    </fill>
    <fill>
      <patternFill patternType="solid">
        <fgColor rgb="FFFFC7CE"/>
        <bgColor indexed="45"/>
      </patternFill>
    </fill>
    <fill>
      <patternFill patternType="solid">
        <fgColor theme="0" tint="-0.14999847407452621"/>
        <bgColor indexed="41"/>
      </patternFill>
    </fill>
    <fill>
      <patternFill patternType="solid">
        <fgColor theme="0" tint="-0.14999847407452621"/>
        <bgColor indexed="22"/>
      </patternFill>
    </fill>
    <fill>
      <patternFill patternType="solid">
        <fgColor theme="8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rgb="FFDDEBF7"/>
        <bgColor indexed="9"/>
      </patternFill>
    </fill>
    <fill>
      <patternFill patternType="solid">
        <fgColor theme="6" tint="0.59999389629810485"/>
        <bgColor indexed="41"/>
      </patternFill>
    </fill>
    <fill>
      <patternFill patternType="solid">
        <fgColor theme="5"/>
        <bgColor indexed="22"/>
      </patternFill>
    </fill>
    <fill>
      <patternFill patternType="solid">
        <fgColor theme="1"/>
        <bgColor indexed="27"/>
      </patternFill>
    </fill>
    <fill>
      <patternFill patternType="solid">
        <fgColor theme="4" tint="0.39997558519241921"/>
        <bgColor indexed="42"/>
      </patternFill>
    </fill>
  </fills>
  <borders count="11">
    <border>
      <start/>
      <end/>
      <top/>
      <bottom/>
      <diagonal/>
    </border>
    <border>
      <start style="hair">
        <color indexed="8"/>
      </start>
      <end style="hair">
        <color indexed="8"/>
      </end>
      <top style="hair">
        <color indexed="8"/>
      </top>
      <bottom style="hair">
        <color indexed="8"/>
      </bottom>
      <diagonal/>
    </border>
    <border>
      <start style="hair">
        <color indexed="8"/>
      </start>
      <end/>
      <top style="hair">
        <color indexed="8"/>
      </top>
      <bottom style="hair">
        <color indexed="8"/>
      </bottom>
      <diagonal/>
    </border>
    <border>
      <start/>
      <end/>
      <top style="hair">
        <color indexed="8"/>
      </top>
      <bottom style="hair">
        <color indexed="8"/>
      </bottom>
      <diagonal/>
    </border>
    <border>
      <start/>
      <end style="hair">
        <color indexed="8"/>
      </end>
      <top style="hair">
        <color indexed="8"/>
      </top>
      <bottom style="hair">
        <color indexed="8"/>
      </bottom>
      <diagonal/>
    </border>
    <border>
      <start style="hair">
        <color indexed="25"/>
      </start>
      <end style="hair">
        <color indexed="25"/>
      </end>
      <top style="hair">
        <color indexed="25"/>
      </top>
      <bottom style="hair">
        <color indexed="25"/>
      </bottom>
      <diagonal/>
    </border>
    <border>
      <start style="hair">
        <color indexed="8"/>
      </start>
      <end style="hair">
        <color indexed="8"/>
      </end>
      <top style="hair">
        <color indexed="8"/>
      </top>
      <bottom/>
      <diagonal/>
    </border>
    <border>
      <start style="hair">
        <color indexed="8"/>
      </start>
      <end/>
      <top/>
      <bottom/>
      <diagonal/>
    </border>
    <border>
      <start/>
      <end style="hair">
        <color indexed="8"/>
      </end>
      <top/>
      <bottom style="hair">
        <color indexed="8"/>
      </bottom>
      <diagonal/>
    </border>
    <border>
      <start style="hair">
        <color indexed="8"/>
      </start>
      <end/>
      <top/>
      <bottom style="hair">
        <color indexed="8"/>
      </bottom>
      <diagonal/>
    </border>
    <border>
      <start style="hair">
        <color indexed="8"/>
      </start>
      <end style="hair">
        <color indexed="8"/>
      </end>
      <top/>
      <bottom style="hair">
        <color indexed="8"/>
      </bottom>
      <diagonal/>
    </border>
  </borders>
  <cellStyleXfs count="23">
    <xf numFmtId="0" fontId="0" fillId="0" borderId="0"/>
    <xf numFmtId="0" fontId="12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ill="0" applyBorder="0" applyProtection="0">
      <alignment horizontal="center"/>
    </xf>
    <xf numFmtId="0" fontId="2" fillId="0" borderId="0" applyNumberFormat="0" applyFill="0" applyBorder="0" applyProtection="0">
      <alignment horizontal="center" textRotation="90"/>
    </xf>
    <xf numFmtId="0" fontId="27" fillId="2" borderId="0" applyNumberFormat="0" applyBorder="0" applyAlignment="0" applyProtection="0"/>
    <xf numFmtId="0" fontId="1" fillId="0" borderId="0" applyNumberFormat="0" applyFill="0" applyBorder="0" applyAlignment="0" applyProtection="0"/>
    <xf numFmtId="164" fontId="1" fillId="0" borderId="0" applyFill="0" applyBorder="0" applyAlignment="0" applyProtection="0"/>
  </cellStyleXfs>
  <cellXfs count="118">
    <xf numFmtId="0" fontId="0" fillId="0" borderId="0" xfId="0"/>
    <xf numFmtId="0" fontId="3" fillId="3" borderId="0" xfId="0" applyFont="1" applyFill="1"/>
    <xf numFmtId="0" fontId="5" fillId="3" borderId="0" xfId="0" applyFont="1" applyFill="1"/>
    <xf numFmtId="0" fontId="6" fillId="3" borderId="0" xfId="0" applyFont="1" applyFill="1"/>
    <xf numFmtId="0" fontId="4" fillId="3" borderId="0" xfId="0" applyFont="1" applyFill="1" applyAlignment="1">
      <alignment horizontal="center"/>
    </xf>
    <xf numFmtId="0" fontId="4" fillId="3" borderId="0" xfId="0" applyFont="1" applyFill="1"/>
    <xf numFmtId="0" fontId="3" fillId="3" borderId="0" xfId="0" applyFont="1" applyFill="1" applyAlignment="1">
      <alignment horizontal="right"/>
    </xf>
    <xf numFmtId="0" fontId="11" fillId="3" borderId="0" xfId="0" applyFont="1" applyFill="1"/>
    <xf numFmtId="0" fontId="6" fillId="3" borderId="0" xfId="0" applyFont="1" applyFill="1" applyAlignment="1">
      <alignment horizontal="right"/>
    </xf>
    <xf numFmtId="0" fontId="13" fillId="3" borderId="0" xfId="1" applyNumberFormat="1" applyFont="1" applyFill="1" applyBorder="1" applyAlignment="1" applyProtection="1">
      <alignment horizontal="center"/>
    </xf>
    <xf numFmtId="0" fontId="16" fillId="3" borderId="0" xfId="2" applyNumberFormat="1" applyFont="1" applyFill="1" applyBorder="1" applyAlignment="1" applyProtection="1">
      <alignment horizontal="center"/>
    </xf>
    <xf numFmtId="0" fontId="18" fillId="3" borderId="0" xfId="3" applyNumberFormat="1" applyFont="1" applyFill="1" applyBorder="1" applyAlignment="1" applyProtection="1">
      <alignment horizontal="center"/>
    </xf>
    <xf numFmtId="0" fontId="16" fillId="3" borderId="0" xfId="4" applyNumberFormat="1" applyFont="1" applyFill="1" applyBorder="1" applyAlignment="1" applyProtection="1">
      <alignment horizontal="center"/>
    </xf>
    <xf numFmtId="0" fontId="19" fillId="3" borderId="0" xfId="0" applyFont="1" applyFill="1" applyAlignment="1">
      <alignment horizontal="left"/>
    </xf>
    <xf numFmtId="0" fontId="21" fillId="3" borderId="0" xfId="5" applyNumberFormat="1" applyFont="1" applyFill="1" applyBorder="1" applyAlignment="1" applyProtection="1">
      <alignment horizontal="center"/>
    </xf>
    <xf numFmtId="0" fontId="23" fillId="3" borderId="0" xfId="6" applyNumberFormat="1" applyFont="1" applyFill="1" applyBorder="1" applyAlignment="1" applyProtection="1">
      <alignment horizontal="center"/>
    </xf>
    <xf numFmtId="0" fontId="18" fillId="3" borderId="0" xfId="7" applyNumberFormat="1" applyFont="1" applyFill="1" applyBorder="1" applyAlignment="1" applyProtection="1">
      <alignment horizontal="center"/>
    </xf>
    <xf numFmtId="0" fontId="16" fillId="3" borderId="0" xfId="8" applyNumberFormat="1" applyFont="1" applyFill="1" applyBorder="1" applyAlignment="1" applyProtection="1">
      <alignment horizontal="center"/>
    </xf>
    <xf numFmtId="0" fontId="25" fillId="3" borderId="0" xfId="9" applyNumberFormat="1" applyFont="1" applyFill="1" applyBorder="1" applyAlignment="1" applyProtection="1">
      <alignment horizontal="center"/>
    </xf>
    <xf numFmtId="0" fontId="16" fillId="3" borderId="0" xfId="10" applyNumberFormat="1" applyFont="1" applyFill="1" applyBorder="1" applyAlignment="1" applyProtection="1">
      <alignment horizontal="center"/>
    </xf>
    <xf numFmtId="0" fontId="25" fillId="3" borderId="0" xfId="11" applyNumberFormat="1" applyFont="1" applyFill="1" applyBorder="1" applyAlignment="1" applyProtection="1">
      <alignment horizontal="center"/>
    </xf>
    <xf numFmtId="0" fontId="16" fillId="3" borderId="0" xfId="12" applyNumberFormat="1" applyFont="1" applyFill="1" applyBorder="1" applyAlignment="1" applyProtection="1">
      <alignment horizontal="center"/>
    </xf>
    <xf numFmtId="0" fontId="16" fillId="3" borderId="0" xfId="13" applyNumberFormat="1" applyFont="1" applyFill="1" applyBorder="1" applyAlignment="1" applyProtection="1">
      <alignment horizontal="center"/>
    </xf>
    <xf numFmtId="0" fontId="16" fillId="3" borderId="0" xfId="14" applyNumberFormat="1" applyFont="1" applyFill="1" applyBorder="1" applyAlignment="1" applyProtection="1">
      <alignment horizontal="center"/>
    </xf>
    <xf numFmtId="0" fontId="16" fillId="3" borderId="0" xfId="15" applyNumberFormat="1" applyFont="1" applyFill="1" applyBorder="1" applyAlignment="1" applyProtection="1">
      <alignment horizontal="center"/>
    </xf>
    <xf numFmtId="0" fontId="16" fillId="3" borderId="0" xfId="16" applyNumberFormat="1" applyFont="1" applyFill="1" applyBorder="1" applyAlignment="1" applyProtection="1">
      <alignment horizontal="center"/>
    </xf>
    <xf numFmtId="0" fontId="16" fillId="3" borderId="0" xfId="17" applyNumberFormat="1" applyFont="1" applyFill="1" applyBorder="1" applyAlignment="1" applyProtection="1">
      <alignment horizontal="center"/>
    </xf>
    <xf numFmtId="0" fontId="40" fillId="15" borderId="1" xfId="0" applyFont="1" applyFill="1" applyBorder="1" applyAlignment="1" applyProtection="1">
      <alignment horizontal="center"/>
      <protection locked="0"/>
    </xf>
    <xf numFmtId="1" fontId="29" fillId="12" borderId="1" xfId="0" applyNumberFormat="1" applyFont="1" applyFill="1" applyBorder="1" applyAlignment="1" applyProtection="1">
      <alignment horizontal="right"/>
      <protection locked="0"/>
    </xf>
    <xf numFmtId="1" fontId="40" fillId="15" borderId="1" xfId="0" applyNumberFormat="1" applyFont="1" applyFill="1" applyBorder="1" applyAlignment="1" applyProtection="1">
      <alignment horizontal="right"/>
      <protection locked="0"/>
    </xf>
    <xf numFmtId="0" fontId="46" fillId="14" borderId="2" xfId="0" applyFont="1" applyFill="1" applyBorder="1"/>
    <xf numFmtId="0" fontId="46" fillId="14" borderId="3" xfId="0" applyFont="1" applyFill="1" applyBorder="1"/>
    <xf numFmtId="0" fontId="50" fillId="3" borderId="0" xfId="0" applyFont="1" applyFill="1" applyAlignment="1">
      <alignment horizontal="left"/>
    </xf>
    <xf numFmtId="0" fontId="30" fillId="3" borderId="0" xfId="0" applyFont="1" applyFill="1"/>
    <xf numFmtId="0" fontId="51" fillId="3" borderId="0" xfId="0" applyFont="1" applyFill="1"/>
    <xf numFmtId="0" fontId="52" fillId="3" borderId="0" xfId="0" applyFont="1" applyFill="1" applyAlignment="1">
      <alignment horizontal="right"/>
    </xf>
    <xf numFmtId="0" fontId="60" fillId="3" borderId="0" xfId="0" applyFont="1" applyFill="1"/>
    <xf numFmtId="0" fontId="28" fillId="3" borderId="0" xfId="0" applyFont="1" applyFill="1"/>
    <xf numFmtId="0" fontId="29" fillId="3" borderId="0" xfId="0" applyFont="1" applyFill="1"/>
    <xf numFmtId="0" fontId="30" fillId="3" borderId="0" xfId="0" applyFont="1" applyFill="1" applyAlignment="1">
      <alignment horizontal="right"/>
    </xf>
    <xf numFmtId="0" fontId="4" fillId="3" borderId="0" xfId="0" applyFont="1" applyFill="1" applyAlignment="1">
      <alignment horizontal="right"/>
    </xf>
    <xf numFmtId="0" fontId="5" fillId="3" borderId="0" xfId="0" applyFont="1" applyFill="1" applyAlignment="1">
      <alignment horizontal="right"/>
    </xf>
    <xf numFmtId="0" fontId="7" fillId="3" borderId="0" xfId="0" applyFont="1" applyFill="1" applyAlignment="1">
      <alignment horizontal="right"/>
    </xf>
    <xf numFmtId="0" fontId="32" fillId="6" borderId="7" xfId="0" applyFont="1" applyFill="1" applyBorder="1" applyAlignment="1">
      <alignment horizontal="left"/>
    </xf>
    <xf numFmtId="0" fontId="33" fillId="6" borderId="0" xfId="0" applyFont="1" applyFill="1" applyAlignment="1">
      <alignment horizontal="left"/>
    </xf>
    <xf numFmtId="0" fontId="34" fillId="6" borderId="8" xfId="0" applyFont="1" applyFill="1" applyBorder="1" applyAlignment="1">
      <alignment horizontal="left"/>
    </xf>
    <xf numFmtId="0" fontId="35" fillId="11" borderId="6" xfId="0" applyFont="1" applyFill="1" applyBorder="1" applyAlignment="1">
      <alignment horizontal="center"/>
    </xf>
    <xf numFmtId="0" fontId="35" fillId="7" borderId="6" xfId="0" applyFont="1" applyFill="1" applyBorder="1" applyAlignment="1">
      <alignment horizontal="center"/>
    </xf>
    <xf numFmtId="0" fontId="0" fillId="3" borderId="0" xfId="0" applyFill="1"/>
    <xf numFmtId="0" fontId="36" fillId="6" borderId="9" xfId="0" applyFont="1" applyFill="1" applyBorder="1" applyAlignment="1">
      <alignment horizontal="right"/>
    </xf>
    <xf numFmtId="0" fontId="37" fillId="6" borderId="8" xfId="0" applyFont="1" applyFill="1" applyBorder="1" applyAlignment="1">
      <alignment horizontal="right"/>
    </xf>
    <xf numFmtId="0" fontId="38" fillId="15" borderId="0" xfId="0" applyFont="1" applyFill="1" applyAlignment="1">
      <alignment horizontal="center"/>
    </xf>
    <xf numFmtId="0" fontId="37" fillId="11" borderId="10" xfId="0" applyFont="1" applyFill="1" applyBorder="1" applyAlignment="1">
      <alignment horizontal="center"/>
    </xf>
    <xf numFmtId="0" fontId="37" fillId="7" borderId="10" xfId="0" applyFont="1" applyFill="1" applyBorder="1" applyAlignment="1">
      <alignment horizontal="center"/>
    </xf>
    <xf numFmtId="0" fontId="53" fillId="3" borderId="0" xfId="0" applyFont="1" applyFill="1" applyAlignment="1">
      <alignment horizontal="right"/>
    </xf>
    <xf numFmtId="0" fontId="30" fillId="11" borderId="2" xfId="0" applyFont="1" applyFill="1" applyBorder="1"/>
    <xf numFmtId="0" fontId="30" fillId="9" borderId="3" xfId="0" applyFont="1" applyFill="1" applyBorder="1"/>
    <xf numFmtId="0" fontId="29" fillId="9" borderId="4" xfId="0" applyFont="1" applyFill="1" applyBorder="1"/>
    <xf numFmtId="1" fontId="29" fillId="11" borderId="1" xfId="0" applyNumberFormat="1" applyFont="1" applyFill="1" applyBorder="1" applyAlignment="1">
      <alignment horizontal="right"/>
    </xf>
    <xf numFmtId="2" fontId="29" fillId="11" borderId="1" xfId="0" applyNumberFormat="1" applyFont="1" applyFill="1" applyBorder="1" applyAlignment="1">
      <alignment horizontal="right"/>
    </xf>
    <xf numFmtId="1" fontId="29" fillId="7" borderId="1" xfId="0" applyNumberFormat="1" applyFont="1" applyFill="1" applyBorder="1" applyAlignment="1">
      <alignment horizontal="right"/>
    </xf>
    <xf numFmtId="165" fontId="54" fillId="3" borderId="0" xfId="0" applyNumberFormat="1" applyFont="1" applyFill="1" applyAlignment="1">
      <alignment horizontal="right"/>
    </xf>
    <xf numFmtId="1" fontId="51" fillId="3" borderId="0" xfId="0" applyNumberFormat="1" applyFont="1" applyFill="1" applyAlignment="1">
      <alignment horizontal="right"/>
    </xf>
    <xf numFmtId="1" fontId="0" fillId="3" borderId="0" xfId="0" applyNumberFormat="1" applyFill="1"/>
    <xf numFmtId="0" fontId="39" fillId="9" borderId="2" xfId="0" applyFont="1" applyFill="1" applyBorder="1"/>
    <xf numFmtId="0" fontId="39" fillId="10" borderId="4" xfId="0" applyFont="1" applyFill="1" applyBorder="1" applyAlignment="1">
      <alignment horizontal="right"/>
    </xf>
    <xf numFmtId="1" fontId="29" fillId="12" borderId="1" xfId="0" applyNumberFormat="1" applyFont="1" applyFill="1" applyBorder="1" applyAlignment="1">
      <alignment horizontal="right"/>
    </xf>
    <xf numFmtId="0" fontId="8" fillId="3" borderId="0" xfId="0" applyFont="1" applyFill="1"/>
    <xf numFmtId="0" fontId="39" fillId="9" borderId="2" xfId="0" applyFont="1" applyFill="1" applyBorder="1" applyAlignment="1">
      <alignment horizontal="left"/>
    </xf>
    <xf numFmtId="0" fontId="51" fillId="3" borderId="0" xfId="0" applyFont="1" applyFill="1" applyAlignment="1">
      <alignment horizontal="right"/>
    </xf>
    <xf numFmtId="0" fontId="39" fillId="9" borderId="3" xfId="0" applyFont="1" applyFill="1" applyBorder="1"/>
    <xf numFmtId="0" fontId="40" fillId="9" borderId="4" xfId="0" applyFont="1" applyFill="1" applyBorder="1"/>
    <xf numFmtId="164" fontId="7" fillId="3" borderId="0" xfId="0" applyNumberFormat="1" applyFont="1" applyFill="1" applyAlignment="1">
      <alignment horizontal="left"/>
    </xf>
    <xf numFmtId="0" fontId="39" fillId="9" borderId="3" xfId="0" applyFont="1" applyFill="1" applyBorder="1" applyAlignment="1">
      <alignment horizontal="left"/>
    </xf>
    <xf numFmtId="0" fontId="40" fillId="9" borderId="4" xfId="0" applyFont="1" applyFill="1" applyBorder="1" applyAlignment="1">
      <alignment horizontal="left"/>
    </xf>
    <xf numFmtId="2" fontId="3" fillId="3" borderId="0" xfId="0" applyNumberFormat="1" applyFont="1" applyFill="1" applyAlignment="1">
      <alignment horizontal="right"/>
    </xf>
    <xf numFmtId="0" fontId="41" fillId="13" borderId="2" xfId="0" applyFont="1" applyFill="1" applyBorder="1" applyAlignment="1">
      <alignment horizontal="left"/>
    </xf>
    <xf numFmtId="0" fontId="42" fillId="13" borderId="3" xfId="0" applyFont="1" applyFill="1" applyBorder="1" applyAlignment="1">
      <alignment horizontal="left"/>
    </xf>
    <xf numFmtId="0" fontId="43" fillId="13" borderId="4" xfId="0" applyFont="1" applyFill="1" applyBorder="1" applyAlignment="1">
      <alignment horizontal="left"/>
    </xf>
    <xf numFmtId="1" fontId="44" fillId="13" borderId="1" xfId="0" applyNumberFormat="1" applyFont="1" applyFill="1" applyBorder="1" applyAlignment="1">
      <alignment horizontal="right"/>
    </xf>
    <xf numFmtId="0" fontId="45" fillId="13" borderId="1" xfId="0" applyFont="1" applyFill="1" applyBorder="1" applyAlignment="1">
      <alignment horizontal="center"/>
    </xf>
    <xf numFmtId="0" fontId="43" fillId="13" borderId="3" xfId="0" applyFont="1" applyFill="1" applyBorder="1" applyAlignment="1">
      <alignment horizontal="left"/>
    </xf>
    <xf numFmtId="165" fontId="29" fillId="13" borderId="4" xfId="0" applyNumberFormat="1" applyFont="1" applyFill="1" applyBorder="1" applyAlignment="1">
      <alignment horizontal="right"/>
    </xf>
    <xf numFmtId="2" fontId="44" fillId="13" borderId="1" xfId="0" applyNumberFormat="1" applyFont="1" applyFill="1" applyBorder="1" applyAlignment="1">
      <alignment horizontal="right"/>
    </xf>
    <xf numFmtId="0" fontId="45" fillId="8" borderId="1" xfId="0" applyFont="1" applyFill="1" applyBorder="1" applyAlignment="1">
      <alignment horizontal="center"/>
    </xf>
    <xf numFmtId="0" fontId="10" fillId="3" borderId="0" xfId="0" applyFont="1" applyFill="1" applyAlignment="1">
      <alignment horizontal="left"/>
    </xf>
    <xf numFmtId="0" fontId="46" fillId="14" borderId="4" xfId="0" applyFont="1" applyFill="1" applyBorder="1" applyAlignment="1">
      <alignment horizontal="right"/>
    </xf>
    <xf numFmtId="1" fontId="47" fillId="14" borderId="1" xfId="0" applyNumberFormat="1" applyFont="1" applyFill="1" applyBorder="1" applyAlignment="1">
      <alignment horizontal="center"/>
    </xf>
    <xf numFmtId="1" fontId="48" fillId="14" borderId="2" xfId="0" applyNumberFormat="1" applyFont="1" applyFill="1" applyBorder="1" applyAlignment="1">
      <alignment horizontal="left"/>
    </xf>
    <xf numFmtId="0" fontId="49" fillId="14" borderId="4" xfId="0" applyFont="1" applyFill="1" applyBorder="1" applyAlignment="1">
      <alignment horizontal="center"/>
    </xf>
    <xf numFmtId="0" fontId="55" fillId="3" borderId="0" xfId="0" applyFont="1" applyFill="1" applyAlignment="1">
      <alignment horizontal="right"/>
    </xf>
    <xf numFmtId="0" fontId="56" fillId="3" borderId="0" xfId="0" applyFont="1" applyFill="1" applyAlignment="1">
      <alignment horizontal="right"/>
    </xf>
    <xf numFmtId="0" fontId="15" fillId="3" borderId="0" xfId="0" applyFont="1" applyFill="1" applyAlignment="1">
      <alignment horizontal="left"/>
    </xf>
    <xf numFmtId="0" fontId="8" fillId="3" borderId="0" xfId="0" applyFont="1" applyFill="1" applyAlignment="1">
      <alignment horizontal="left"/>
    </xf>
    <xf numFmtId="1" fontId="8" fillId="3" borderId="0" xfId="0" applyNumberFormat="1" applyFont="1" applyFill="1" applyAlignment="1">
      <alignment horizontal="center"/>
    </xf>
    <xf numFmtId="0" fontId="14" fillId="3" borderId="0" xfId="0" applyFont="1" applyFill="1" applyAlignment="1">
      <alignment horizontal="center"/>
    </xf>
    <xf numFmtId="0" fontId="57" fillId="3" borderId="0" xfId="0" applyFont="1" applyFill="1" applyAlignment="1">
      <alignment horizontal="right"/>
    </xf>
    <xf numFmtId="0" fontId="0" fillId="3" borderId="0" xfId="0" applyFill="1" applyAlignment="1">
      <alignment horizontal="center"/>
    </xf>
    <xf numFmtId="165" fontId="3" fillId="3" borderId="0" xfId="0" applyNumberFormat="1" applyFont="1" applyFill="1" applyAlignment="1">
      <alignment horizontal="right"/>
    </xf>
    <xf numFmtId="2" fontId="5" fillId="3" borderId="0" xfId="0" applyNumberFormat="1" applyFont="1" applyFill="1" applyAlignment="1">
      <alignment horizontal="right"/>
    </xf>
    <xf numFmtId="2" fontId="6" fillId="3" borderId="0" xfId="0" applyNumberFormat="1" applyFont="1" applyFill="1" applyAlignment="1">
      <alignment horizontal="right"/>
    </xf>
    <xf numFmtId="2" fontId="46" fillId="3" borderId="0" xfId="0" applyNumberFormat="1" applyFont="1" applyFill="1" applyAlignment="1">
      <alignment horizontal="right"/>
    </xf>
    <xf numFmtId="0" fontId="46" fillId="3" borderId="0" xfId="0" applyFont="1" applyFill="1" applyAlignment="1">
      <alignment horizontal="right"/>
    </xf>
    <xf numFmtId="0" fontId="58" fillId="3" borderId="0" xfId="0" applyFont="1" applyFill="1" applyAlignment="1">
      <alignment horizontal="left"/>
    </xf>
    <xf numFmtId="0" fontId="59" fillId="3" borderId="0" xfId="0" applyFont="1" applyFill="1" applyAlignment="1">
      <alignment horizontal="right"/>
    </xf>
    <xf numFmtId="0" fontId="59" fillId="3" borderId="5" xfId="0" applyFont="1" applyFill="1" applyBorder="1" applyAlignment="1">
      <alignment horizontal="center"/>
    </xf>
    <xf numFmtId="0" fontId="59" fillId="3" borderId="0" xfId="0" applyFont="1" applyFill="1" applyAlignment="1">
      <alignment horizontal="left"/>
    </xf>
    <xf numFmtId="2" fontId="3" fillId="3" borderId="0" xfId="0" applyNumberFormat="1" applyFont="1" applyFill="1" applyAlignment="1">
      <alignment horizontal="center"/>
    </xf>
    <xf numFmtId="0" fontId="3" fillId="3" borderId="0" xfId="0" applyFont="1" applyFill="1" applyAlignment="1">
      <alignment horizontal="center"/>
    </xf>
    <xf numFmtId="2" fontId="3" fillId="4" borderId="0" xfId="0" applyNumberFormat="1" applyFont="1" applyFill="1" applyAlignment="1">
      <alignment horizontal="center"/>
    </xf>
    <xf numFmtId="0" fontId="14" fillId="4" borderId="0" xfId="0" applyFont="1" applyFill="1" applyAlignment="1">
      <alignment horizontal="center"/>
    </xf>
    <xf numFmtId="2" fontId="59" fillId="3" borderId="0" xfId="0" applyNumberFormat="1" applyFont="1" applyFill="1" applyAlignment="1">
      <alignment horizontal="left"/>
    </xf>
    <xf numFmtId="0" fontId="26" fillId="3" borderId="0" xfId="0" applyFont="1" applyFill="1" applyAlignment="1">
      <alignment horizontal="right"/>
    </xf>
    <xf numFmtId="0" fontId="26" fillId="3" borderId="0" xfId="0" applyFont="1" applyFill="1" applyAlignment="1">
      <alignment horizontal="center"/>
    </xf>
    <xf numFmtId="0" fontId="0" fillId="3" borderId="0" xfId="0" applyFill="1" applyAlignment="1">
      <alignment horizontal="right"/>
    </xf>
    <xf numFmtId="0" fontId="61" fillId="3" borderId="0" xfId="0" applyFont="1" applyFill="1" applyAlignment="1">
      <alignment horizontal="right"/>
    </xf>
    <xf numFmtId="0" fontId="62" fillId="3" borderId="0" xfId="0" applyFont="1" applyFill="1" applyAlignment="1">
      <alignment horizontal="right"/>
    </xf>
    <xf numFmtId="0" fontId="31" fillId="5" borderId="6" xfId="20" applyFont="1" applyFill="1" applyBorder="1" applyAlignment="1" applyProtection="1">
      <alignment horizontal="center"/>
    </xf>
  </cellXfs>
  <cellStyles count="23">
    <cellStyle name="Bad" xfId="20" builtinId="27"/>
    <cellStyle name="Excel_CondFormat_4_1_1 1" xfId="1" xr:uid="{00000000-0005-0000-0000-000000000000}"/>
    <cellStyle name="Excel_CondFormat_4_1_2 1" xfId="2" xr:uid="{00000000-0005-0000-0000-000001000000}"/>
    <cellStyle name="Excel_CondFormat_5_1_1 1" xfId="3" xr:uid="{00000000-0005-0000-0000-000002000000}"/>
    <cellStyle name="Excel_CondFormat_5_1_2 1" xfId="4" xr:uid="{00000000-0005-0000-0000-000003000000}"/>
    <cellStyle name="Excel_CondFormat_6_1_1 1" xfId="5" xr:uid="{00000000-0005-0000-0000-000004000000}"/>
    <cellStyle name="Excel_CondFormat_6_1_2 1" xfId="6" xr:uid="{00000000-0005-0000-0000-000005000000}"/>
    <cellStyle name="Excel_CondFormat_7_1_1 1" xfId="7" xr:uid="{00000000-0005-0000-0000-000006000000}"/>
    <cellStyle name="Excel_CondFormat_7_1_2 1" xfId="8" xr:uid="{00000000-0005-0000-0000-000007000000}"/>
    <cellStyle name="Excel_CondFormat_8_1_1 1" xfId="9" xr:uid="{00000000-0005-0000-0000-000008000000}"/>
    <cellStyle name="Excel_CondFormat_8_1_2 1" xfId="10" xr:uid="{00000000-0005-0000-0000-000009000000}"/>
    <cellStyle name="Excel_CondFormat_8_2_1 1" xfId="11" xr:uid="{00000000-0005-0000-0000-00000A000000}"/>
    <cellStyle name="Excel_CondFormat_8_2_2 1" xfId="12" xr:uid="{00000000-0005-0000-0000-00000B000000}"/>
    <cellStyle name="Excel_CondFormat_8_3_1 1" xfId="13" xr:uid="{00000000-0005-0000-0000-00000C000000}"/>
    <cellStyle name="Excel_CondFormat_8_3_2 1" xfId="14" xr:uid="{00000000-0005-0000-0000-00000D000000}"/>
    <cellStyle name="Excel_CondFormat_8_4_1 1" xfId="15" xr:uid="{00000000-0005-0000-0000-00000E000000}"/>
    <cellStyle name="Excel_CondFormat_8_5_1 1" xfId="16" xr:uid="{00000000-0005-0000-0000-00000F000000}"/>
    <cellStyle name="Excel_CondFormat_8_5_2 1" xfId="17" xr:uid="{00000000-0005-0000-0000-000010000000}"/>
    <cellStyle name="Heading" xfId="18" xr:uid="{00000000-0005-0000-0000-000011000000}"/>
    <cellStyle name="Heading1" xfId="19" xr:uid="{00000000-0005-0000-0000-000012000000}"/>
    <cellStyle name="Normal" xfId="0" builtinId="0"/>
    <cellStyle name="Result" xfId="21" xr:uid="{00000000-0005-0000-0000-000015000000}"/>
    <cellStyle name="Result2" xfId="22" xr:uid="{00000000-0005-0000-0000-000016000000}"/>
  </cellStyles>
  <dxfs count="9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5C8526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B3B3B3"/>
      <rgbColor rgb="00000080"/>
      <rgbColor rgb="00FF00FF"/>
      <rgbColor rgb="00FFFF00"/>
      <rgbColor rgb="0000FFFF"/>
      <rgbColor rgb="00800080"/>
      <rgbColor rgb="00C5000B"/>
      <rgbColor rgb="00008080"/>
      <rgbColor rgb="002300DC"/>
      <rgbColor rgb="0000CCFF"/>
      <rgbColor rgb="00DEE7E5"/>
      <rgbColor rgb="00CCFF99"/>
      <rgbColor rgb="00FFFF66"/>
      <rgbColor rgb="0099CCFF"/>
      <rgbColor rgb="00FF99CC"/>
      <rgbColor rgb="00CC99FF"/>
      <rgbColor rgb="00FFCC99"/>
      <rgbColor rgb="003366FF"/>
      <rgbColor rgb="0023B8DC"/>
      <rgbColor rgb="0099CC00"/>
      <rgbColor rgb="00FFCC00"/>
      <rgbColor rgb="00CC6633"/>
      <rgbColor rgb="00FF6633"/>
      <rgbColor rgb="00666699"/>
      <rgbColor rgb="00999999"/>
      <rgbColor rgb="00004586"/>
      <rgbColor rgb="00339966"/>
      <rgbColor rgb="00003300"/>
      <rgbColor rgb="00333300"/>
      <rgbColor rgb="00FF420E"/>
      <rgbColor rgb="00993366"/>
      <rgbColor rgb="003333CC"/>
      <rgbColor rgb="004C4C4C"/>
    </indexedColors>
    <mruColors>
      <color rgb="FF000080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theme" Target="theme/theme1.xml"/><Relationship Id="rId2" Type="http://purl.oclc.org/ooxml/officeDocument/relationships/worksheet" Target="worksheets/sheet2.xml"/><Relationship Id="rId1" Type="http://purl.oclc.org/ooxml/officeDocument/relationships/worksheet" Target="worksheets/sheet1.xml"/><Relationship Id="rId6" Type="http://purl.oclc.org/ooxml/officeDocument/relationships/calcChain" Target="calcChain.xml"/><Relationship Id="rId5" Type="http://purl.oclc.org/ooxml/officeDocument/relationships/sharedStrings" Target="sharedStrings.xml"/><Relationship Id="rId4" Type="http://purl.oclc.org/ooxml/officeDocument/relationships/styles" Target="styles.xml"/></Relationships>
</file>

<file path=xl/charts/chart1.xml><?xml version="1.0" encoding="utf-8"?>
<c:chartSpace xmlns:c="http://purl.oclc.org/ooxml/drawingml/chart" xmlns:a="http://purl.oclc.org/ooxml/drawingml/main" xmlns:r="http://purl.oclc.org/ooxml/officeDocument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15" b="0" i="0" u="none" strike="noStrike" baseline="0%">
                <a:solidFill>
                  <a:srgbClr val="000000"/>
                </a:solidFill>
                <a:latin typeface="+mn-lt"/>
                <a:ea typeface="Arial"/>
                <a:cs typeface="Arial"/>
              </a:defRPr>
            </a:pPr>
            <a:r>
              <a:rPr lang="es-MX">
                <a:latin typeface="+mn-lt"/>
              </a:rPr>
              <a:t>Cessna 140 Load Limits</a:t>
            </a:r>
          </a:p>
        </c:rich>
      </c:tx>
      <c:layout>
        <c:manualLayout>
          <c:xMode val="edge"/>
          <c:yMode val="edge"/>
          <c:x val="0.30691523853635944"/>
          <c:y val="5.038949329807056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345766801291802"/>
          <c:y val="0.22869010990908817"/>
          <c:w val="0.800537501467389"/>
          <c:h val="0.624052672802766"/>
        </c:manualLayout>
      </c:layout>
      <c:scatterChart>
        <c:scatterStyle val="lineMarker"/>
        <c:varyColors val="0"/>
        <c:ser>
          <c:idx val="0"/>
          <c:order val="0"/>
          <c:tx>
            <c:strRef>
              <c:f>'C140'!$J$5</c:f>
              <c:strCache>
                <c:ptCount val="1"/>
                <c:pt idx="0">
                  <c:v>Cum Wt</c:v>
                </c:pt>
              </c:strCache>
            </c:strRef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xVal>
            <c:numRef>
              <c:f>'C140'!$I$6:$I$12</c:f>
              <c:numCache>
                <c:formatCode>0.0</c:formatCode>
                <c:ptCount val="7"/>
                <c:pt idx="0">
                  <c:v>11.69</c:v>
                </c:pt>
                <c:pt idx="1">
                  <c:v>11.382222335335438</c:v>
                </c:pt>
                <c:pt idx="2">
                  <c:v>11.863811744959895</c:v>
                </c:pt>
                <c:pt idx="3">
                  <c:v>13.031540445370233</c:v>
                </c:pt>
                <c:pt idx="4">
                  <c:v>13.031540445370233</c:v>
                </c:pt>
                <c:pt idx="5">
                  <c:v>13.232137762547346</c:v>
                </c:pt>
                <c:pt idx="6">
                  <c:v>13.232137762547346</c:v>
                </c:pt>
              </c:numCache>
            </c:numRef>
          </c:xVal>
          <c:yVal>
            <c:numRef>
              <c:f>'C140'!$J$6:$J$12</c:f>
              <c:numCache>
                <c:formatCode>0.0</c:formatCode>
                <c:ptCount val="7"/>
                <c:pt idx="0">
                  <c:v>975.3</c:v>
                </c:pt>
                <c:pt idx="1">
                  <c:v>982.3</c:v>
                </c:pt>
                <c:pt idx="2">
                  <c:v>1024.78</c:v>
                </c:pt>
                <c:pt idx="3">
                  <c:v>1209.78</c:v>
                </c:pt>
                <c:pt idx="4">
                  <c:v>1209.78</c:v>
                </c:pt>
                <c:pt idx="5">
                  <c:v>1219.78</c:v>
                </c:pt>
                <c:pt idx="6">
                  <c:v>1219.78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902-F643-BB68-DC31441E833E}"/>
            </c:ext>
          </c:extLst>
        </c:ser>
        <c:ser>
          <c:idx val="1"/>
          <c:order val="1"/>
          <c:tx>
            <c:strRef>
              <c:f>'C140'!$J$15</c:f>
              <c:strCache>
                <c:ptCount val="1"/>
                <c:pt idx="0">
                  <c:v>Utility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'C140'!$I$16:$I$20</c:f>
              <c:numCache>
                <c:formatCode>General</c:formatCode>
                <c:ptCount val="5"/>
                <c:pt idx="0">
                  <c:v>13.5</c:v>
                </c:pt>
                <c:pt idx="1">
                  <c:v>13.5</c:v>
                </c:pt>
                <c:pt idx="2">
                  <c:v>15.3</c:v>
                </c:pt>
                <c:pt idx="3">
                  <c:v>17.7</c:v>
                </c:pt>
                <c:pt idx="4">
                  <c:v>17.7</c:v>
                </c:pt>
              </c:numCache>
            </c:numRef>
          </c:xVal>
          <c:yVal>
            <c:numRef>
              <c:f>'C140'!$J$16:$J$20</c:f>
              <c:numCache>
                <c:formatCode>General</c:formatCode>
                <c:ptCount val="5"/>
                <c:pt idx="0">
                  <c:v>950</c:v>
                </c:pt>
                <c:pt idx="1">
                  <c:v>1450</c:v>
                </c:pt>
                <c:pt idx="2">
                  <c:v>1450</c:v>
                </c:pt>
                <c:pt idx="3">
                  <c:v>1450</c:v>
                </c:pt>
                <c:pt idx="4">
                  <c:v>950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902-F643-BB68-DC31441E833E}"/>
            </c:ext>
          </c:extLst>
        </c:ser>
        <c:ser>
          <c:idx val="2"/>
          <c:order val="2"/>
          <c:tx>
            <c:strRef>
              <c:f>'C140'!$J$21</c:f>
              <c:strCache>
                <c:ptCount val="1"/>
                <c:pt idx="0">
                  <c:v>Utility</c:v>
                </c:pt>
              </c:strCache>
            </c:strRef>
          </c:tx>
          <c:spPr>
            <a:ln w="25400">
              <a:solidFill>
                <a:srgbClr val="FF420E"/>
              </a:solidFill>
              <a:prstDash val="solid"/>
            </a:ln>
          </c:spPr>
          <c:marker>
            <c:symbol val="none"/>
          </c:marker>
          <c:xVal>
            <c:numRef>
              <c:f>'C140'!$I$22:$I$24</c:f>
              <c:numCache>
                <c:formatCode>General</c:formatCode>
                <c:ptCount val="3"/>
                <c:pt idx="0" formatCode="0.00">
                  <c:v>31</c:v>
                </c:pt>
                <c:pt idx="1">
                  <c:v>35.299999999999997</c:v>
                </c:pt>
                <c:pt idx="2">
                  <c:v>36.5</c:v>
                </c:pt>
              </c:numCache>
            </c:numRef>
          </c:xVal>
          <c:yVal>
            <c:numRef>
              <c:f>'C140'!$J$22:$J$24</c:f>
              <c:numCache>
                <c:formatCode>General</c:formatCode>
                <c:ptCount val="3"/>
                <c:pt idx="0">
                  <c:v>800</c:v>
                </c:pt>
                <c:pt idx="1">
                  <c:v>800</c:v>
                </c:pt>
                <c:pt idx="2">
                  <c:v>800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902-F643-BB68-DC31441E83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6139167"/>
        <c:axId val="1"/>
      </c:scatterChart>
      <c:valAx>
        <c:axId val="1956139167"/>
        <c:scaling>
          <c:orientation val="minMax"/>
          <c:max val="19"/>
          <c:min val="11.5"/>
        </c:scaling>
        <c:delete val="0"/>
        <c:axPos val="b"/>
        <c:majorGridlines>
          <c:spPr>
            <a:ln w="3175">
              <a:solidFill>
                <a:srgbClr val="B3B3B3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10" b="0" i="0" u="none" strike="noStrike" baseline="0%">
                    <a:solidFill>
                      <a:srgbClr val="000000"/>
                    </a:solidFill>
                    <a:latin typeface="Calibri" panose="020F0502020204030204" pitchFamily="34" charset="0"/>
                    <a:ea typeface="Arial"/>
                    <a:cs typeface="Calibri" panose="020F0502020204030204" pitchFamily="34" charset="0"/>
                  </a:defRPr>
                </a:pPr>
                <a:r>
                  <a:rPr lang="es-MX">
                    <a:latin typeface="Calibri" panose="020F0502020204030204" pitchFamily="34" charset="0"/>
                    <a:cs typeface="Calibri" panose="020F0502020204030204" pitchFamily="34" charset="0"/>
                  </a:rPr>
                  <a:t>C.G. Location, in.</a:t>
                </a:r>
              </a:p>
            </c:rich>
          </c:tx>
          <c:layout>
            <c:manualLayout>
              <c:xMode val="edge"/>
              <c:yMode val="edge"/>
              <c:x val="0.45525766759973418"/>
              <c:y val="0.92638877201418524"/>
            </c:manualLayout>
          </c:layout>
          <c:overlay val="0"/>
          <c:spPr>
            <a:noFill/>
            <a:ln w="25400">
              <a:noFill/>
            </a:ln>
          </c:spPr>
        </c:title>
        <c:numFmt formatCode="0.0" sourceLinked="1"/>
        <c:majorTickMark val="none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%">
                <a:solidFill>
                  <a:srgbClr val="000000"/>
                </a:solidFill>
                <a:latin typeface="+mn-lt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crossBetween val="midCat"/>
        <c:majorUnit val="1"/>
      </c:valAx>
      <c:valAx>
        <c:axId val="1"/>
        <c:scaling>
          <c:orientation val="minMax"/>
          <c:max val="1550"/>
          <c:min val="950"/>
        </c:scaling>
        <c:delete val="0"/>
        <c:axPos val="l"/>
        <c:majorGridlines>
          <c:spPr>
            <a:ln w="3175">
              <a:solidFill>
                <a:srgbClr val="B3B3B3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10" b="0" i="0" u="none" strike="noStrike" baseline="0%">
                    <a:solidFill>
                      <a:srgbClr val="000000"/>
                    </a:solidFill>
                    <a:latin typeface="Calibri" panose="020F0502020204030204" pitchFamily="34" charset="0"/>
                    <a:ea typeface="Arial"/>
                    <a:cs typeface="Calibri" panose="020F0502020204030204" pitchFamily="34" charset="0"/>
                  </a:defRPr>
                </a:pPr>
                <a:r>
                  <a:rPr lang="es-MX">
                    <a:latin typeface="Calibri" panose="020F0502020204030204" pitchFamily="34" charset="0"/>
                    <a:cs typeface="Calibri" panose="020F0502020204030204" pitchFamily="34" charset="0"/>
                  </a:rPr>
                  <a:t>Gross Weight, lb.</a:t>
                </a:r>
              </a:p>
            </c:rich>
          </c:tx>
          <c:layout>
            <c:manualLayout>
              <c:xMode val="edge"/>
              <c:yMode val="edge"/>
              <c:x val="4.0922125782870494E-2"/>
              <c:y val="0.39148644587365511"/>
            </c:manualLayout>
          </c:layout>
          <c:overlay val="0"/>
          <c:spPr>
            <a:noFill/>
            <a:ln w="25400">
              <a:noFill/>
            </a:ln>
          </c:spPr>
        </c:title>
        <c:numFmt formatCode="0.0" sourceLinked="1"/>
        <c:majorTickMark val="none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%">
                <a:solidFill>
                  <a:srgbClr val="000000"/>
                </a:solidFill>
                <a:latin typeface="+mn-lt"/>
                <a:ea typeface="Arial"/>
                <a:cs typeface="Arial"/>
              </a:defRPr>
            </a:pPr>
            <a:endParaRPr lang="en-US"/>
          </a:p>
        </c:txPr>
        <c:crossAx val="1956139167"/>
        <c:crossesAt val="30"/>
        <c:crossBetween val="midCat"/>
        <c:majorUnit val="100"/>
      </c:valAx>
      <c:spPr>
        <a:solidFill>
          <a:srgbClr val="FFFFFF"/>
        </a:solidFill>
        <a:ln w="3175">
          <a:solidFill>
            <a:srgbClr val="B3B3B3"/>
          </a:solidFill>
          <a:prstDash val="solid"/>
        </a:ln>
      </c:spPr>
    </c:plotArea>
    <c:plotVisOnly val="0"/>
    <c:dispBlanksAs val="span"/>
    <c:showDLblsOverMax val="0"/>
  </c:chart>
  <c:spPr>
    <a:solidFill>
      <a:schemeClr val="accent5">
        <a:lumMod val="20%"/>
        <a:lumOff val="80%"/>
      </a:schemeClr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%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180555555555551" footer="0.51180555555555551"/>
    <c:pageSetup firstPageNumber="0"/>
  </c:printSettings>
</c:chartSpace>
</file>

<file path=xl/drawings/_rels/drawing1.xml.rels><?xml version="1.0" encoding="UTF-8" standalone="yes"?>
<Relationships xmlns="http://schemas.openxmlformats.org/package/2006/relationships"><Relationship Id="rId1" Type="http://purl.oclc.org/ooxml/officeDocument/relationships/chart" Target="../charts/chart1.xml"/></Relationships>
</file>

<file path=xl/drawings/drawing1.xml><?xml version="1.0" encoding="utf-8"?>
<xdr:wsDr xmlns:xdr="http://purl.oclc.org/ooxml/drawingml/spreadsheetDrawing" xmlns:a="http://purl.oclc.org/ooxml/drawingml/main">
  <xdr:twoCellAnchor editAs="absolute">
    <xdr:from>
      <xdr:col>0</xdr:col>
      <xdr:colOff>295275</xdr:colOff>
      <xdr:row>15</xdr:row>
      <xdr:rowOff>96827</xdr:rowOff>
    </xdr:from>
    <xdr:to>
      <xdr:col>7</xdr:col>
      <xdr:colOff>53975</xdr:colOff>
      <xdr:row>32</xdr:row>
      <xdr:rowOff>111114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6F3EFE80-F865-FB4D-ADCD-9AB216DB15D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purl.oclc.org/ooxml/drawingml/chart">
          <c:chart xmlns:c="http://purl.oclc.org/ooxml/drawingml/chart" xmlns:r="http://purl.oclc.org/ooxml/officeDocument/relationships" r:id="rId1"/>
        </a:graphicData>
      </a:graphic>
    </xdr:graphicFrame>
    <xdr:clientData/>
  </xdr:twoCellAnchor>
  <xdr:twoCellAnchor editAs="absolute">
    <xdr:from>
      <xdr:col>4</xdr:col>
      <xdr:colOff>507546</xdr:colOff>
      <xdr:row>21</xdr:row>
      <xdr:rowOff>65247</xdr:rowOff>
    </xdr:from>
    <xdr:to>
      <xdr:col>5</xdr:col>
      <xdr:colOff>126893</xdr:colOff>
      <xdr:row>22</xdr:row>
      <xdr:rowOff>62938</xdr:rowOff>
    </xdr:to>
    <xdr:sp macro="" textlink="" fLocksText="0">
      <xdr:nvSpPr>
        <xdr:cNvPr id="3" name="Text 2">
          <a:extLst>
            <a:ext uri="{FF2B5EF4-FFF2-40B4-BE49-F238E27FC236}">
              <a16:creationId xmlns:a16="http://schemas.microsoft.com/office/drawing/2014/main" id="{1FF272C0-6FD5-DE4A-B75C-ACD0855BE08A}"/>
            </a:ext>
          </a:extLst>
        </xdr:cNvPr>
        <xdr:cNvSpPr txBox="1">
          <a:spLocks noChangeArrowheads="1"/>
        </xdr:cNvSpPr>
      </xdr:nvSpPr>
      <xdr:spPr bwMode="auto">
        <a:xfrm>
          <a:off x="3513213" y="4056676"/>
          <a:ext cx="357156" cy="191214"/>
        </a:xfrm>
        <a:prstGeom prst="rect">
          <a:avLst/>
        </a:prstGeom>
        <a:noFill/>
        <a:ln>
          <a:noFill/>
        </a:ln>
        <a:effectLst/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es-MX" sz="1000" b="0" i="0" u="none" strike="noStrike" baseline="0%">
              <a:solidFill>
                <a:srgbClr val="C00000"/>
              </a:solidFill>
              <a:latin typeface="Arial" pitchFamily="2" charset="0"/>
              <a:cs typeface="Arial" pitchFamily="2" charset="0"/>
            </a:rPr>
            <a:t>Utility</a:t>
          </a:r>
        </a:p>
      </xdr:txBody>
    </xdr:sp>
    <xdr:clientData/>
  </xdr:twoCellAnchor>
</xdr:wsDr>
</file>

<file path=xl/theme/theme1.xml><?xml version="1.0" encoding="utf-8"?>
<a:theme xmlns:a="http://purl.oclc.org/ooxml/drawingml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drawing" Target="../drawings/drawing1.xml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87048-BB7A-114B-B7E9-27216D145376}">
  <sheetPr>
    <tabColor theme="5"/>
  </sheetPr>
  <dimension ref="A1:S65535"/>
  <sheetViews>
    <sheetView tabSelected="1" zoomScale="210" zoomScaleNormal="210" workbookViewId="0">
      <selection activeCell="J33" sqref="J33"/>
    </sheetView>
  </sheetViews>
  <sheetFormatPr baseColWidth="10" defaultColWidth="9.6640625" defaultRowHeight="8.75" customHeight="1" x14ac:dyDescent="0.2"/>
  <cols>
    <col min="1" max="1" width="4.1640625" style="1" customWidth="1"/>
    <col min="2" max="2" width="23.1640625" style="1" customWidth="1"/>
    <col min="3" max="3" width="4.1640625" style="1" customWidth="1"/>
    <col min="4" max="4" width="7.83203125" style="1" customWidth="1"/>
    <col min="5" max="7" width="9.6640625" style="1" customWidth="1"/>
    <col min="8" max="8" width="13.1640625" style="40" customWidth="1"/>
    <col min="9" max="13" width="9.6640625" style="41" customWidth="1"/>
    <col min="14" max="15" width="9.6640625" style="8" customWidth="1"/>
    <col min="16" max="16" width="9.6640625" style="4" customWidth="1"/>
    <col min="17" max="17" width="9.6640625" style="1" customWidth="1"/>
    <col min="18" max="19" width="9.6640625" style="6" customWidth="1"/>
    <col min="20" max="16384" width="9.6640625" style="1"/>
  </cols>
  <sheetData>
    <row r="1" spans="1:19" ht="21.5" customHeight="1" x14ac:dyDescent="0.25">
      <c r="B1" s="37" t="s">
        <v>35</v>
      </c>
      <c r="C1" s="38"/>
      <c r="D1" s="38"/>
      <c r="E1" s="38"/>
      <c r="F1" s="38"/>
      <c r="G1" s="39"/>
      <c r="J1" s="42"/>
    </row>
    <row r="2" spans="1:19" ht="8.75" customHeight="1" x14ac:dyDescent="0.2">
      <c r="B2" s="38"/>
      <c r="C2" s="38"/>
      <c r="D2" s="38"/>
      <c r="E2" s="38"/>
      <c r="F2" s="38"/>
      <c r="G2" s="38"/>
    </row>
    <row r="3" spans="1:19" ht="8.75" customHeight="1" x14ac:dyDescent="0.2">
      <c r="B3" s="117"/>
      <c r="C3" s="117"/>
      <c r="D3" s="117"/>
      <c r="E3" s="117"/>
      <c r="F3" s="117"/>
      <c r="G3" s="117"/>
    </row>
    <row r="4" spans="1:19" ht="18" customHeight="1" x14ac:dyDescent="0.25">
      <c r="B4" s="43" t="s">
        <v>47</v>
      </c>
      <c r="C4" s="44"/>
      <c r="D4" s="45"/>
      <c r="E4" s="46" t="s">
        <v>0</v>
      </c>
      <c r="F4" s="46" t="s">
        <v>1</v>
      </c>
      <c r="G4" s="47" t="s">
        <v>2</v>
      </c>
      <c r="H4" s="1"/>
      <c r="I4" s="32" t="s">
        <v>3</v>
      </c>
      <c r="J4" s="33"/>
      <c r="K4" s="34"/>
      <c r="L4" s="48"/>
      <c r="M4" s="2"/>
      <c r="N4" s="3"/>
      <c r="O4" s="3"/>
      <c r="R4" s="5"/>
    </row>
    <row r="5" spans="1:19" ht="15.5" customHeight="1" x14ac:dyDescent="0.2">
      <c r="B5" s="49" t="s">
        <v>37</v>
      </c>
      <c r="C5" s="50"/>
      <c r="D5" s="51" t="s">
        <v>4</v>
      </c>
      <c r="E5" s="52" t="s">
        <v>5</v>
      </c>
      <c r="F5" s="52" t="s">
        <v>6</v>
      </c>
      <c r="G5" s="53" t="s">
        <v>7</v>
      </c>
      <c r="H5" s="48"/>
      <c r="I5" s="35" t="s">
        <v>8</v>
      </c>
      <c r="J5" s="35" t="s">
        <v>9</v>
      </c>
      <c r="K5" s="54" t="s">
        <v>10</v>
      </c>
      <c r="L5" s="48"/>
      <c r="M5" s="48"/>
      <c r="N5" s="1"/>
      <c r="O5" s="1"/>
      <c r="P5" s="1"/>
      <c r="R5" s="1"/>
    </row>
    <row r="6" spans="1:19" ht="15.5" customHeight="1" x14ac:dyDescent="0.2">
      <c r="B6" s="55" t="s">
        <v>11</v>
      </c>
      <c r="C6" s="56"/>
      <c r="D6" s="57"/>
      <c r="E6" s="58">
        <v>975.3</v>
      </c>
      <c r="F6" s="59">
        <v>11.69</v>
      </c>
      <c r="G6" s="60">
        <f>E6*F6</f>
        <v>11401.257</v>
      </c>
      <c r="H6" s="1" t="s">
        <v>44</v>
      </c>
      <c r="I6" s="61">
        <f t="shared" ref="I6:I12" si="0">K6/J6</f>
        <v>11.69</v>
      </c>
      <c r="J6" s="61">
        <f>E6</f>
        <v>975.3</v>
      </c>
      <c r="K6" s="62">
        <f>G6</f>
        <v>11401.257</v>
      </c>
      <c r="L6" s="63"/>
      <c r="M6" s="48"/>
      <c r="N6" s="1"/>
      <c r="O6" s="1"/>
      <c r="P6" s="1"/>
      <c r="R6" s="1"/>
    </row>
    <row r="7" spans="1:19" s="67" customFormat="1" ht="15.5" customHeight="1" x14ac:dyDescent="0.2">
      <c r="A7" s="1"/>
      <c r="B7" s="64" t="s">
        <v>36</v>
      </c>
      <c r="C7" s="65" t="s">
        <v>12</v>
      </c>
      <c r="D7" s="27">
        <v>4</v>
      </c>
      <c r="E7" s="66">
        <f>D7/4*7</f>
        <v>7</v>
      </c>
      <c r="F7" s="59">
        <v>-31.5</v>
      </c>
      <c r="G7" s="60">
        <f t="shared" ref="G7:G11" si="1">E7*F7</f>
        <v>-220.5</v>
      </c>
      <c r="H7" s="1"/>
      <c r="I7" s="61">
        <f t="shared" si="0"/>
        <v>11.382222335335438</v>
      </c>
      <c r="J7" s="61">
        <f t="shared" ref="J7:J11" si="2">J6+E7</f>
        <v>982.3</v>
      </c>
      <c r="K7" s="62">
        <f t="shared" ref="K7:K11" si="3">K6+G7</f>
        <v>11180.757</v>
      </c>
      <c r="L7" s="63"/>
      <c r="M7" s="48"/>
      <c r="N7" s="1"/>
      <c r="O7" s="1"/>
      <c r="P7" s="1"/>
      <c r="Q7" s="1"/>
      <c r="R7" s="1"/>
      <c r="S7" s="6"/>
    </row>
    <row r="8" spans="1:19" ht="15.5" customHeight="1" x14ac:dyDescent="0.2">
      <c r="A8" s="67"/>
      <c r="B8" s="68" t="s">
        <v>41</v>
      </c>
      <c r="C8" s="65" t="s">
        <v>13</v>
      </c>
      <c r="D8" s="27">
        <v>7.08</v>
      </c>
      <c r="E8" s="28">
        <f>D8*6</f>
        <v>42.480000000000004</v>
      </c>
      <c r="F8" s="59">
        <v>23</v>
      </c>
      <c r="G8" s="60">
        <f t="shared" si="1"/>
        <v>977.04000000000008</v>
      </c>
      <c r="H8" s="1"/>
      <c r="I8" s="61">
        <f t="shared" si="0"/>
        <v>11.863811744959895</v>
      </c>
      <c r="J8" s="61">
        <f t="shared" si="2"/>
        <v>1024.78</v>
      </c>
      <c r="K8" s="69">
        <f t="shared" si="3"/>
        <v>12157.797</v>
      </c>
      <c r="L8" s="48"/>
      <c r="M8" s="48"/>
      <c r="N8" s="1"/>
      <c r="O8" s="1"/>
      <c r="P8" s="1"/>
      <c r="R8" s="1"/>
    </row>
    <row r="9" spans="1:19" ht="15.5" customHeight="1" x14ac:dyDescent="0.2">
      <c r="B9" s="64" t="s">
        <v>38</v>
      </c>
      <c r="C9" s="70"/>
      <c r="D9" s="71"/>
      <c r="E9" s="29">
        <v>185</v>
      </c>
      <c r="F9" s="59">
        <v>19.5</v>
      </c>
      <c r="G9" s="60">
        <f t="shared" si="1"/>
        <v>3607.5</v>
      </c>
      <c r="H9" s="1"/>
      <c r="I9" s="61">
        <f t="shared" si="0"/>
        <v>13.031540445370233</v>
      </c>
      <c r="J9" s="61">
        <f t="shared" si="2"/>
        <v>1209.78</v>
      </c>
      <c r="K9" s="69">
        <f t="shared" si="3"/>
        <v>15765.297</v>
      </c>
      <c r="L9" s="48"/>
      <c r="M9" s="48"/>
      <c r="P9" s="1"/>
      <c r="R9" s="1"/>
    </row>
    <row r="10" spans="1:19" ht="15.5" customHeight="1" x14ac:dyDescent="0.2">
      <c r="B10" s="64" t="s">
        <v>39</v>
      </c>
      <c r="C10" s="70"/>
      <c r="D10" s="71"/>
      <c r="E10" s="29">
        <v>0</v>
      </c>
      <c r="F10" s="59">
        <v>19.5</v>
      </c>
      <c r="G10" s="60">
        <f t="shared" si="1"/>
        <v>0</v>
      </c>
      <c r="H10" s="1"/>
      <c r="I10" s="61">
        <f t="shared" si="0"/>
        <v>13.031540445370233</v>
      </c>
      <c r="J10" s="61">
        <f t="shared" si="2"/>
        <v>1209.78</v>
      </c>
      <c r="K10" s="62">
        <f t="shared" si="3"/>
        <v>15765.297</v>
      </c>
      <c r="L10" s="48"/>
      <c r="M10" s="72"/>
      <c r="P10" s="1"/>
      <c r="R10" s="1"/>
    </row>
    <row r="11" spans="1:19" ht="15.5" customHeight="1" x14ac:dyDescent="0.2">
      <c r="B11" s="68" t="s">
        <v>42</v>
      </c>
      <c r="C11" s="70"/>
      <c r="D11" s="71"/>
      <c r="E11" s="29">
        <v>10</v>
      </c>
      <c r="F11" s="59">
        <v>37.5</v>
      </c>
      <c r="G11" s="60">
        <f t="shared" si="1"/>
        <v>375</v>
      </c>
      <c r="H11" s="1"/>
      <c r="I11" s="61">
        <f t="shared" si="0"/>
        <v>13.232137762547346</v>
      </c>
      <c r="J11" s="61">
        <f t="shared" si="2"/>
        <v>1219.78</v>
      </c>
      <c r="K11" s="62">
        <f t="shared" si="3"/>
        <v>16140.297</v>
      </c>
      <c r="L11" s="2"/>
      <c r="M11" s="2"/>
      <c r="P11" s="1"/>
      <c r="R11" s="1"/>
    </row>
    <row r="12" spans="1:19" ht="15.5" customHeight="1" x14ac:dyDescent="0.2">
      <c r="B12" s="68"/>
      <c r="C12" s="73"/>
      <c r="D12" s="74"/>
      <c r="E12" s="29"/>
      <c r="F12" s="59"/>
      <c r="G12" s="60"/>
      <c r="H12" s="1"/>
      <c r="I12" s="61">
        <f t="shared" si="0"/>
        <v>13.232137762547346</v>
      </c>
      <c r="J12" s="61">
        <f>J11+E12</f>
        <v>1219.78</v>
      </c>
      <c r="K12" s="62">
        <f>K11+G12</f>
        <v>16140.297</v>
      </c>
      <c r="L12" s="2"/>
      <c r="M12" s="2"/>
      <c r="P12" s="1"/>
      <c r="R12" s="1"/>
      <c r="S12" s="75"/>
    </row>
    <row r="13" spans="1:19" ht="15.5" customHeight="1" x14ac:dyDescent="0.2">
      <c r="B13" s="76" t="s">
        <v>45</v>
      </c>
      <c r="C13" s="77"/>
      <c r="D13" s="78"/>
      <c r="E13" s="79">
        <f>SUM(E6:E12)</f>
        <v>1219.78</v>
      </c>
      <c r="F13" s="80" t="str">
        <f>IF(E13&gt;J27,"&lt;&lt;ALERT!","")</f>
        <v/>
      </c>
      <c r="G13" s="60">
        <f>SUM(G6:G12)</f>
        <v>16140.297</v>
      </c>
      <c r="H13" s="5"/>
      <c r="I13" s="33"/>
      <c r="J13" s="33"/>
      <c r="K13" s="33"/>
      <c r="L13" s="2"/>
      <c r="P13" s="1"/>
    </row>
    <row r="14" spans="1:19" ht="15.5" customHeight="1" x14ac:dyDescent="0.2">
      <c r="B14" s="76" t="s">
        <v>14</v>
      </c>
      <c r="C14" s="77"/>
      <c r="D14" s="81"/>
      <c r="E14" s="82"/>
      <c r="F14" s="83">
        <f>G13/E13</f>
        <v>13.232137762547346</v>
      </c>
      <c r="G14" s="84" t="str">
        <f>IF(F14&gt;J28,"&lt;&lt;ALERT!","")</f>
        <v/>
      </c>
      <c r="I14" s="32" t="s">
        <v>15</v>
      </c>
      <c r="J14" s="33"/>
      <c r="K14" s="34"/>
      <c r="L14" s="85"/>
      <c r="M14" s="7"/>
      <c r="O14" s="9"/>
      <c r="P14" s="1"/>
    </row>
    <row r="15" spans="1:19" ht="15.5" customHeight="1" x14ac:dyDescent="0.2">
      <c r="B15" s="30"/>
      <c r="C15" s="31"/>
      <c r="D15" s="86" t="s">
        <v>46</v>
      </c>
      <c r="E15" s="87">
        <f>J34-(((J27-E13)/J27)/2)*J34</f>
        <v>105.87058620689655</v>
      </c>
      <c r="F15" s="88" t="s">
        <v>16</v>
      </c>
      <c r="G15" s="89"/>
      <c r="I15" s="90" t="s">
        <v>17</v>
      </c>
      <c r="J15" s="115" t="s">
        <v>19</v>
      </c>
      <c r="K15" s="33"/>
      <c r="L15" s="92"/>
      <c r="M15" s="2"/>
      <c r="O15" s="10"/>
      <c r="P15" s="1"/>
    </row>
    <row r="16" spans="1:19" ht="15.5" customHeight="1" x14ac:dyDescent="0.2">
      <c r="B16" s="93"/>
      <c r="C16" s="93"/>
      <c r="D16" s="93"/>
      <c r="E16" s="94"/>
      <c r="F16" s="95"/>
      <c r="G16" s="95"/>
      <c r="I16" s="96">
        <v>13.5</v>
      </c>
      <c r="J16" s="116">
        <v>950</v>
      </c>
      <c r="K16" s="33"/>
      <c r="L16" s="92"/>
      <c r="M16" s="2"/>
      <c r="O16" s="11"/>
      <c r="P16" s="1"/>
    </row>
    <row r="17" spans="2:16" ht="15.5" customHeight="1" x14ac:dyDescent="0.2">
      <c r="B17" s="93"/>
      <c r="C17" s="93"/>
      <c r="D17" s="93"/>
      <c r="E17" s="94"/>
      <c r="F17" s="95"/>
      <c r="G17" s="95"/>
      <c r="I17" s="96">
        <v>13.5</v>
      </c>
      <c r="J17" s="116">
        <v>1450</v>
      </c>
      <c r="K17" s="33"/>
      <c r="L17" s="97"/>
      <c r="O17" s="12"/>
      <c r="P17" s="1"/>
    </row>
    <row r="18" spans="2:16" ht="15.5" customHeight="1" x14ac:dyDescent="0.2">
      <c r="B18" s="6"/>
      <c r="C18" s="6"/>
      <c r="D18" s="6"/>
      <c r="E18" s="6"/>
      <c r="F18" s="6"/>
      <c r="G18" s="6"/>
      <c r="I18" s="96">
        <v>15.3</v>
      </c>
      <c r="J18" s="116">
        <v>1450</v>
      </c>
      <c r="K18" s="33"/>
      <c r="L18" s="13"/>
      <c r="O18" s="14"/>
      <c r="P18" s="1"/>
    </row>
    <row r="19" spans="2:16" ht="15.5" customHeight="1" x14ac:dyDescent="0.2">
      <c r="B19" s="6"/>
      <c r="C19" s="6"/>
      <c r="D19" s="6"/>
      <c r="E19" s="6"/>
      <c r="F19" s="6"/>
      <c r="G19" s="6"/>
      <c r="I19" s="96">
        <v>17.7</v>
      </c>
      <c r="J19" s="116">
        <v>1450</v>
      </c>
      <c r="K19" s="33"/>
      <c r="L19" s="48"/>
      <c r="O19" s="15"/>
      <c r="P19" s="1"/>
    </row>
    <row r="20" spans="2:16" ht="15.5" customHeight="1" x14ac:dyDescent="0.2">
      <c r="B20" s="6"/>
      <c r="C20" s="6"/>
      <c r="D20" s="6"/>
      <c r="E20" s="98"/>
      <c r="F20" s="98"/>
      <c r="G20" s="6"/>
      <c r="I20" s="96">
        <v>17.7</v>
      </c>
      <c r="J20" s="116">
        <v>950</v>
      </c>
      <c r="K20" s="33"/>
      <c r="L20" s="48"/>
      <c r="M20" s="99"/>
      <c r="O20" s="16"/>
      <c r="P20" s="1"/>
    </row>
    <row r="21" spans="2:16" ht="15.5" customHeight="1" x14ac:dyDescent="0.2">
      <c r="B21" s="6"/>
      <c r="C21" s="6"/>
      <c r="D21" s="6"/>
      <c r="E21" s="98"/>
      <c r="F21" s="98"/>
      <c r="G21" s="6"/>
      <c r="I21" s="91" t="s">
        <v>18</v>
      </c>
      <c r="J21" s="91" t="s">
        <v>19</v>
      </c>
      <c r="K21" s="33"/>
      <c r="L21" s="48"/>
      <c r="M21" s="99"/>
      <c r="N21" s="100"/>
      <c r="O21" s="17"/>
      <c r="P21" s="1"/>
    </row>
    <row r="22" spans="2:16" ht="15.5" customHeight="1" x14ac:dyDescent="0.2">
      <c r="B22" s="6"/>
      <c r="C22" s="6"/>
      <c r="D22" s="6"/>
      <c r="E22" s="98"/>
      <c r="F22" s="98"/>
      <c r="G22" s="6"/>
      <c r="I22" s="101">
        <v>31</v>
      </c>
      <c r="J22" s="102">
        <v>800</v>
      </c>
      <c r="K22" s="69"/>
      <c r="O22" s="18"/>
      <c r="P22" s="1"/>
    </row>
    <row r="23" spans="2:16" ht="15.5" customHeight="1" x14ac:dyDescent="0.2">
      <c r="B23" s="6"/>
      <c r="C23" s="6"/>
      <c r="D23" s="6"/>
      <c r="E23" s="98"/>
      <c r="F23" s="98"/>
      <c r="G23" s="6"/>
      <c r="I23" s="102">
        <v>35.299999999999997</v>
      </c>
      <c r="J23" s="102">
        <v>800</v>
      </c>
      <c r="K23" s="69"/>
      <c r="O23" s="19"/>
      <c r="P23" s="1"/>
    </row>
    <row r="24" spans="2:16" ht="15.5" customHeight="1" x14ac:dyDescent="0.2">
      <c r="B24" s="6"/>
      <c r="C24" s="6"/>
      <c r="D24" s="6"/>
      <c r="E24" s="98"/>
      <c r="F24" s="98"/>
      <c r="G24" s="6"/>
      <c r="I24" s="102">
        <v>36.5</v>
      </c>
      <c r="J24" s="102">
        <v>800</v>
      </c>
      <c r="K24" s="69"/>
      <c r="O24" s="20"/>
      <c r="P24" s="1"/>
    </row>
    <row r="25" spans="2:16" ht="15.5" customHeight="1" x14ac:dyDescent="0.2">
      <c r="B25" s="6"/>
      <c r="C25" s="6"/>
      <c r="D25" s="6"/>
      <c r="E25" s="98"/>
      <c r="F25" s="98"/>
      <c r="G25" s="6"/>
      <c r="I25" s="33"/>
      <c r="J25" s="33"/>
      <c r="K25" s="33"/>
      <c r="O25" s="21"/>
      <c r="P25" s="1"/>
    </row>
    <row r="26" spans="2:16" ht="15.5" customHeight="1" x14ac:dyDescent="0.2">
      <c r="B26" s="6"/>
      <c r="C26" s="6"/>
      <c r="D26" s="6"/>
      <c r="E26" s="98"/>
      <c r="F26" s="98"/>
      <c r="G26" s="6"/>
      <c r="I26" s="103" t="s">
        <v>20</v>
      </c>
      <c r="J26" s="33"/>
      <c r="K26" s="104"/>
      <c r="L26" s="48"/>
      <c r="O26" s="22"/>
      <c r="P26" s="1"/>
    </row>
    <row r="27" spans="2:16" ht="15.5" customHeight="1" x14ac:dyDescent="0.2">
      <c r="B27" s="75"/>
      <c r="C27" s="75"/>
      <c r="D27" s="6"/>
      <c r="E27" s="98"/>
      <c r="F27" s="98"/>
      <c r="G27" s="6"/>
      <c r="I27" s="104" t="s">
        <v>21</v>
      </c>
      <c r="J27" s="105">
        <v>1450</v>
      </c>
      <c r="K27" s="106" t="s">
        <v>22</v>
      </c>
      <c r="L27" s="48"/>
      <c r="O27" s="23"/>
      <c r="P27" s="1"/>
    </row>
    <row r="28" spans="2:16" ht="15.5" customHeight="1" x14ac:dyDescent="0.2">
      <c r="B28" s="6"/>
      <c r="C28" s="6"/>
      <c r="D28" s="6"/>
      <c r="E28" s="6"/>
      <c r="F28" s="6"/>
      <c r="G28" s="6"/>
      <c r="I28" s="104" t="s">
        <v>23</v>
      </c>
      <c r="J28" s="105">
        <v>17.7</v>
      </c>
      <c r="K28" s="106" t="s">
        <v>24</v>
      </c>
      <c r="L28" s="48"/>
      <c r="O28" s="24"/>
      <c r="P28" s="1"/>
    </row>
    <row r="29" spans="2:16" ht="15.5" customHeight="1" x14ac:dyDescent="0.2">
      <c r="B29" s="6"/>
      <c r="C29" s="6"/>
      <c r="D29" s="6"/>
      <c r="E29" s="6"/>
      <c r="F29" s="6"/>
      <c r="G29" s="6"/>
      <c r="I29" s="104" t="s">
        <v>25</v>
      </c>
      <c r="J29" s="105">
        <v>80</v>
      </c>
      <c r="K29" s="106" t="s">
        <v>22</v>
      </c>
      <c r="L29" s="48"/>
      <c r="N29" s="1"/>
      <c r="O29" s="25"/>
      <c r="P29" s="1"/>
    </row>
    <row r="30" spans="2:16" ht="15.5" customHeight="1" x14ac:dyDescent="0.2">
      <c r="B30" s="107"/>
      <c r="C30" s="107"/>
      <c r="D30" s="108"/>
      <c r="E30" s="107"/>
      <c r="F30" s="109"/>
      <c r="G30" s="110"/>
      <c r="I30" s="104" t="s">
        <v>26</v>
      </c>
      <c r="J30" s="105">
        <v>25</v>
      </c>
      <c r="K30" s="106" t="s">
        <v>27</v>
      </c>
      <c r="L30" s="48"/>
      <c r="N30" s="1"/>
      <c r="O30" s="26"/>
      <c r="P30" s="1"/>
    </row>
    <row r="31" spans="2:16" ht="15.5" customHeight="1" x14ac:dyDescent="0.2">
      <c r="I31" s="104" t="s">
        <v>28</v>
      </c>
      <c r="J31" s="105">
        <v>7.08</v>
      </c>
      <c r="K31" s="106" t="s">
        <v>27</v>
      </c>
      <c r="L31" s="48"/>
      <c r="N31" s="1"/>
      <c r="P31" s="9"/>
    </row>
    <row r="32" spans="2:16" ht="15.5" customHeight="1" x14ac:dyDescent="0.2">
      <c r="I32" s="104" t="s">
        <v>29</v>
      </c>
      <c r="J32" s="105">
        <v>4</v>
      </c>
      <c r="K32" s="111" t="s">
        <v>30</v>
      </c>
      <c r="L32" s="48"/>
      <c r="M32" s="48"/>
      <c r="N32" s="1"/>
      <c r="P32" s="10"/>
    </row>
    <row r="33" spans="2:19" ht="15.5" customHeight="1" x14ac:dyDescent="0.2">
      <c r="I33" s="104" t="s">
        <v>31</v>
      </c>
      <c r="J33" s="105">
        <v>3</v>
      </c>
      <c r="K33" s="111" t="s">
        <v>30</v>
      </c>
      <c r="L33" s="48"/>
      <c r="M33" s="48"/>
      <c r="N33" s="1"/>
    </row>
    <row r="34" spans="2:19" s="48" customFormat="1" ht="13.25" customHeight="1" x14ac:dyDescent="0.2">
      <c r="B34" s="36" t="s">
        <v>32</v>
      </c>
      <c r="H34" s="112"/>
      <c r="I34" s="104" t="s">
        <v>33</v>
      </c>
      <c r="J34" s="105">
        <v>115</v>
      </c>
      <c r="K34" s="111" t="s">
        <v>40</v>
      </c>
      <c r="N34" s="41"/>
      <c r="O34" s="41"/>
      <c r="P34" s="113"/>
      <c r="R34" s="114"/>
      <c r="S34" s="114"/>
    </row>
    <row r="35" spans="2:19" s="48" customFormat="1" ht="13.25" customHeight="1" x14ac:dyDescent="0.2">
      <c r="B35" s="36" t="s">
        <v>34</v>
      </c>
      <c r="H35" s="112"/>
      <c r="I35" s="69"/>
      <c r="J35" s="69"/>
      <c r="K35" s="33"/>
      <c r="N35" s="41"/>
      <c r="O35" s="41"/>
      <c r="P35" s="113"/>
      <c r="R35" s="114"/>
      <c r="S35" s="114"/>
    </row>
    <row r="36" spans="2:19" s="48" customFormat="1" ht="13.25" customHeight="1" x14ac:dyDescent="0.2">
      <c r="B36" s="36" t="s">
        <v>43</v>
      </c>
      <c r="H36" s="112"/>
      <c r="I36" s="41"/>
      <c r="J36" s="41"/>
      <c r="N36" s="41"/>
      <c r="O36" s="41"/>
      <c r="P36" s="113"/>
      <c r="R36" s="114"/>
      <c r="S36" s="114"/>
    </row>
    <row r="37" spans="2:19" s="48" customFormat="1" ht="13.25" customHeight="1" x14ac:dyDescent="0.15">
      <c r="H37" s="112"/>
      <c r="I37" s="41"/>
      <c r="J37" s="41"/>
      <c r="N37" s="41"/>
      <c r="O37" s="41"/>
      <c r="P37" s="113"/>
      <c r="R37" s="114"/>
      <c r="S37" s="114"/>
    </row>
    <row r="65533" ht="12.75" customHeight="1" x14ac:dyDescent="0.2"/>
    <row r="65534" ht="12.75" customHeight="1" x14ac:dyDescent="0.2"/>
    <row r="65535" ht="12.75" customHeight="1" x14ac:dyDescent="0.2"/>
  </sheetData>
  <sheetProtection selectLockedCells="1" selectUnlockedCells="1"/>
  <mergeCells count="1">
    <mergeCell ref="B3:G3"/>
  </mergeCells>
  <conditionalFormatting sqref="D7">
    <cfRule type="cellIs" dxfId="8" priority="1" stopIfTrue="1" operator="greaterThan">
      <formula>$J$32</formula>
    </cfRule>
    <cfRule type="cellIs" dxfId="7" priority="2" stopIfTrue="1" operator="lessThan">
      <formula>$J$33</formula>
    </cfRule>
  </conditionalFormatting>
  <conditionalFormatting sqref="D8">
    <cfRule type="cellIs" dxfId="6" priority="3" stopIfTrue="1" operator="lessThan">
      <formula>$J$31</formula>
    </cfRule>
    <cfRule type="cellIs" dxfId="5" priority="4" stopIfTrue="1" operator="greaterThan">
      <formula>$J$30</formula>
    </cfRule>
  </conditionalFormatting>
  <conditionalFormatting sqref="E12">
    <cfRule type="cellIs" dxfId="4" priority="5" stopIfTrue="1" operator="greaterThan">
      <formula>$J$29</formula>
    </cfRule>
  </conditionalFormatting>
  <conditionalFormatting sqref="E13">
    <cfRule type="cellIs" dxfId="3" priority="6" stopIfTrue="1" operator="lessThanOrEqual">
      <formula>$J$27</formula>
    </cfRule>
    <cfRule type="cellIs" dxfId="2" priority="7" stopIfTrue="1" operator="greaterThan">
      <formula>$J$27</formula>
    </cfRule>
  </conditionalFormatting>
  <conditionalFormatting sqref="F14">
    <cfRule type="cellIs" dxfId="1" priority="8" stopIfTrue="1" operator="lessThanOrEqual">
      <formula>$J$28</formula>
    </cfRule>
    <cfRule type="cellIs" dxfId="0" priority="9" stopIfTrue="1" operator="greaterThan">
      <formula>$J$28</formula>
    </cfRule>
  </conditionalFormatting>
  <pageMargins left="0.78749999999999998" right="0.78749999999999998" top="0.88611111111111107" bottom="0.88611111111111107" header="0.51180555555555551" footer="0.51180555555555551"/>
  <pageSetup orientation="portrait" useFirstPageNumber="1" horizontalDpi="300" verticalDpi="300"/>
  <headerFooter alignWithMargins="0"/>
  <drawing r:id="rId1"/>
</worksheet>
</file>

<file path=xl/worksheets/sheet2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A65536"/>
    </sheetView>
  </sheetViews>
  <sheetFormatPr baseColWidth="10" defaultRowHeight="13" x14ac:dyDescent="0.15"/>
  <sheetData/>
  <pageMargins left="0.7" right="0.7" top="0.75" bottom="0.75" header="0.3" footer="0.3"/>
</worksheet>
</file>

<file path=docProps/app.xml><?xml version="1.0" encoding="utf-8"?>
<Properties xmlns="http://purl.oclc.org/ooxml/officeDocument/extendedProperties" xmlns:vt="http://purl.oclc.org/ooxml/officeDocument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C140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Microsoft Office User</cp:lastModifiedBy>
  <cp:lastPrinted>2021-09-20T01:40:59Z</cp:lastPrinted>
  <dcterms:created xsi:type="dcterms:W3CDTF">2020-07-04T17:47:26Z</dcterms:created>
  <dcterms:modified xsi:type="dcterms:W3CDTF">2021-10-13T12:37:36Z</dcterms:modified>
  <cp:category/>
</cp:coreProperties>
</file>